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<sst xmlns="http://schemas.openxmlformats.org/spreadsheetml/2006/main" count="181" uniqueCount="110">
  <si>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</si>
  <si>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</si>
  <si>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</si>
  <si>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</si>
  <si>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</si>
  <si>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</si>
  <si>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</si>
  <si>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</si>
  <si>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</si>
  <si>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</si>
  <si>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</si>
  <si>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</si>
  <si>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</si>
  <si>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</si>
  <si>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</si>
  <si>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</si>
  <si>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</si>
  <si>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</si>
  <si>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</si>
  <si>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</si>
  <si>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</si>
  <si>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</si>
  <si>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</si>
  <si>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</si>
  <si>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</si>
  <si>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</si>
  <si>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</si>
  <si>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</si>
  <si>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</si>
  <si>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</si>
  <si>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</si>
  <si>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</si>
  <si>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</si>
  <si>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</si>
  <si>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</si>
  <si>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</si>
  <si>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</si>
  <si>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</si>
  <si>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</si>
  <si>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</si>
  <si>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</si>
  <si>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Мероприятия в сфере культуры, кинематографии</t>
  </si>
  <si>
    <t>9999951180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</si>
  <si>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</si>
  <si>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</si>
  <si>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</si>
  <si>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</si>
  <si>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</si>
  <si>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</si>
  <si>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</si>
  <si>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</si>
  <si>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</si>
  <si>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</si>
  <si>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</si>
  <si>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</si>
  <si>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</si>
  <si>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</si>
  <si>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</si>
  <si>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</si>
  <si>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</si>
  <si>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</si>
  <si>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</si>
  <si>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</si>
  <si>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</si>
  <si>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</si>
  <si>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</si>
  <si>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2300000000</t>
  </si>
  <si>
    <t>2300300000</t>
  </si>
  <si>
    <t>2300303560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</si>
  <si>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</si>
  <si>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</si>
  <si>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</si>
  <si>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</si>
  <si>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</si>
  <si>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</si>
  <si>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</si>
  <si>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Проведение выборов в представительные органы муниципального образования</t>
  </si>
  <si>
    <t>0700000000</t>
  </si>
  <si>
    <t>0700100000</t>
  </si>
  <si>
    <t>0700109020</t>
  </si>
  <si>
    <t>2010141870</t>
  </si>
  <si>
    <t>2500000000</t>
  </si>
  <si>
    <t>2500100000</t>
  </si>
  <si>
    <t>2500124300</t>
  </si>
  <si>
    <t>9999900220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</si>
  <si>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</si>
  <si>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</si>
  <si>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2021 год</t>
  </si>
  <si>
    <t>Администрация сельского поселения Никольский сельсовет муниципального района Краснокамский район Республики Башкортостан</t>
  </si>
  <si>
    <t>Управляющий делами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</si>
  <si>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</si>
  <si>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</si>
  <si>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</si>
  <si>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Ведомственная структура расходов бюджета сельского поселения Никольский сельсовет муниципального района Краснокамский район Республики Башкортостан на 2020 - 2022 годы</t>
  </si>
  <si>
    <t>2022 год</t>
  </si>
  <si>
    <t>от " 17 " декабря  2019 года № 28</t>
  </si>
  <si>
    <t>изменения</t>
  </si>
  <si>
    <t>с учетом изменений</t>
  </si>
  <si>
    <t>Мероприятие в области экологии и природопользования</t>
  </si>
  <si>
    <t>2400141200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</si>
  <si>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</si>
  <si>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07001S2010</t>
  </si>
  <si>
    <t>300</t>
  </si>
  <si>
    <t>Социальное обеспечение и иные выплаты населению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</si>
  <si>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</si>
  <si>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</si>
  <si>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2200174040</t>
  </si>
  <si>
    <t>в редакции решения Совета от 10.11.2020 № 74</t>
  </si>
  <si>
    <t>Профилактические, экстренные и эпидемические мероприятия, связанные с распространением новой короновирусной инфекции</t>
  </si>
  <si>
    <t>1000821950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</si>
</sst>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1">
      <selection activeCell="E98" sqref="E98"/>
    </sheetView>
  </sheetViews>
  <sheetFormatPr defaultColWidth="9.00390625" defaultRowHeight="12.75"/>
  <cols>
    <col min="1" max="1" width="51.125" style="1" customWidth="1"/>
    <col min="2" max="2" width="9.25390625" style="31" customWidth="1"/>
    <col min="3" max="3" width="11.25390625" style="2" customWidth="1"/>
    <col min="4" max="4" width="7.375" style="2" customWidth="1"/>
    <col min="5" max="5" width="10.625" style="2" customWidth="1"/>
    <col min="6" max="7" width="11.75390625" style="2" customWidth="1"/>
    <col min="8" max="8" width="11.75390625" style="6" customWidth="1"/>
  </cols>
  <sheetData>
    <row r="1" spans="3:8" ht="12.75">
      <c r="C1"/>
      <c r="D1" s="7"/>
      <c r="E1" s="7"/>
      <c r="F1" s="7"/>
      <c r="G1" s="7"/>
      <c r="H1" s="10" t="s">
        <v>22</v>
      </c>
    </row>
    <row r="2" spans="3:8" ht="12.75">
      <c r="C2"/>
      <c r="D2" s="7"/>
      <c r="E2" s="7"/>
      <c r="F2" s="7"/>
      <c r="G2" s="7"/>
      <c r="H2" s="7" t="s">
        <v>13</v>
      </c>
    </row>
    <row r="3" spans="3:8" ht="12.75">
      <c r="C3"/>
      <c r="D3" s="7"/>
      <c r="E3" s="7"/>
      <c r="F3" s="7"/>
      <c r="G3" s="7"/>
      <c r="H3" s="7" t="s">
        <v>85</v>
      </c>
    </row>
    <row r="4" spans="3:8" ht="12.75">
      <c r="C4"/>
      <c r="D4" s="7"/>
      <c r="E4" s="7"/>
      <c r="F4" s="7"/>
      <c r="G4" s="7"/>
      <c r="H4" s="7" t="s">
        <v>2</v>
      </c>
    </row>
    <row r="5" spans="3:8" ht="12.75">
      <c r="C5"/>
      <c r="D5" s="7"/>
      <c r="E5" s="7"/>
      <c r="F5" s="7"/>
      <c r="G5" s="7"/>
      <c r="H5" s="7" t="s">
        <v>95</v>
      </c>
    </row>
    <row r="6" spans="3:8" ht="12.75">
      <c r="C6"/>
      <c r="D6" s="7"/>
      <c r="E6" s="7"/>
      <c r="F6" s="7"/>
      <c r="G6" s="7"/>
      <c r="H6" s="7" t="s">
        <v>86</v>
      </c>
    </row>
    <row r="7" spans="3:8" ht="12.75">
      <c r="C7"/>
      <c r="D7" s="7"/>
      <c r="E7" s="7"/>
      <c r="F7" s="7"/>
      <c r="G7" s="7"/>
      <c r="H7" s="7" t="s">
        <v>14</v>
      </c>
    </row>
    <row r="8" spans="3:8" ht="12.75">
      <c r="C8" s="9"/>
      <c r="D8" s="9"/>
      <c r="E8" s="9"/>
      <c r="F8" s="9"/>
      <c r="G8" s="9"/>
      <c r="H8" s="7" t="s">
        <v>91</v>
      </c>
    </row>
    <row r="9" spans="3:8" ht="12.75">
      <c r="C9" s="8"/>
      <c r="D9" s="8"/>
      <c r="E9" s="8"/>
      <c r="F9" s="8"/>
      <c r="G9" s="8"/>
      <c r="H9" s="7" t="s">
        <v>92</v>
      </c>
    </row>
    <row r="10" spans="3:8" ht="12.75">
      <c r="C10" s="8"/>
      <c r="D10" s="41" t="s">
        <v>107</v>
      </c>
      <c r="E10" s="41"/>
      <c r="F10" s="41"/>
      <c r="G10" s="41"/>
      <c r="H10" s="41"/>
    </row>
    <row r="11" spans="3:8" ht="12.75">
      <c r="C11" s="8"/>
      <c r="D11" s="8"/>
      <c r="E11" s="8"/>
      <c r="F11" s="8"/>
      <c r="G11" s="8"/>
      <c r="H11" s="8"/>
    </row>
    <row r="12" spans="1:8" ht="36.75" customHeight="1">
      <c r="A12" s="58" t="s">
        <v>93</v>
      </c>
      <c r="B12" s="58"/>
      <c r="C12" s="58"/>
      <c r="D12" s="58"/>
      <c r="E12" s="58"/>
      <c r="F12" s="58"/>
      <c r="G12" s="58"/>
      <c r="H12" s="58"/>
    </row>
    <row r="13" ht="12.75">
      <c r="H13" s="11" t="s">
        <v>20</v>
      </c>
    </row>
    <row r="14" spans="1:8" ht="14.25" customHeight="1">
      <c r="A14" s="42" t="s">
        <v>0</v>
      </c>
      <c r="B14" s="45" t="s">
        <v>21</v>
      </c>
      <c r="C14" s="48" t="s">
        <v>18</v>
      </c>
      <c r="D14" s="48" t="s">
        <v>19</v>
      </c>
      <c r="E14" s="51" t="s">
        <v>9</v>
      </c>
      <c r="F14" s="52"/>
      <c r="G14" s="52"/>
      <c r="H14" s="53"/>
    </row>
    <row r="15" spans="1:8" ht="12.75" customHeight="1">
      <c r="A15" s="43"/>
      <c r="B15" s="46"/>
      <c r="C15" s="49"/>
      <c r="D15" s="49"/>
      <c r="E15" s="54" t="s">
        <v>55</v>
      </c>
      <c r="F15" s="55"/>
      <c r="G15" s="56" t="s">
        <v>87</v>
      </c>
      <c r="H15" s="56" t="s">
        <v>94</v>
      </c>
    </row>
    <row r="16" spans="1:8" ht="25.5" customHeight="1">
      <c r="A16" s="44"/>
      <c r="B16" s="47"/>
      <c r="C16" s="50"/>
      <c r="D16" s="50"/>
      <c r="E16" s="36" t="s">
        <v>96</v>
      </c>
      <c r="F16" s="36" t="s">
        <v>97</v>
      </c>
      <c r="G16" s="57"/>
      <c r="H16" s="57"/>
    </row>
    <row r="17" spans="1:8" ht="12.75">
      <c r="A17" s="3" t="s">
        <v>1</v>
      </c>
      <c r="B17" s="32"/>
      <c r="C17" s="5"/>
      <c r="D17" s="5"/>
      <c r="E17" s="38">
        <f>E18</f>
        <v>184750.00000000003</v>
      </c>
      <c r="F17" s="38">
        <f>F18</f>
        <v>6030171.15</v>
      </c>
      <c r="G17" s="38">
        <f>G18</f>
        <v>4328100</v>
      </c>
      <c r="H17" s="38">
        <f>H18</f>
        <v>4481400</v>
      </c>
    </row>
    <row r="18" spans="1:8" ht="38.25">
      <c r="A18" s="20" t="s">
        <v>88</v>
      </c>
      <c r="B18" s="18">
        <v>791</v>
      </c>
      <c r="C18" s="19"/>
      <c r="D18" s="19"/>
      <c r="E18" s="38">
        <f>E19+E25+E37+E43+E49+E57+E61+E78+E82</f>
        <v>184750.00000000003</v>
      </c>
      <c r="F18" s="38">
        <f>F19+F25+F37+F43+F49+F57+F61+F78+F82</f>
        <v>6030171.15</v>
      </c>
      <c r="G18" s="38">
        <f>G19+G25+G37+G43+G49+G57+G61+G78+G82</f>
        <v>4328100</v>
      </c>
      <c r="H18" s="38">
        <f>H19+H25+H37+H43+H49+H57+H61+H78+H82</f>
        <v>4481400</v>
      </c>
    </row>
    <row r="19" spans="1:14" s="12" customFormat="1" ht="51">
      <c r="A19" s="20" t="s">
        <v>60</v>
      </c>
      <c r="B19" s="18">
        <v>791</v>
      </c>
      <c r="C19" s="27" t="s">
        <v>77</v>
      </c>
      <c r="D19" s="28"/>
      <c r="E19" s="38">
        <f aca="true" t="shared" si="0" ref="E19:H20">E20</f>
        <v>0</v>
      </c>
      <c r="F19" s="38">
        <f t="shared" si="0"/>
        <v>217000</v>
      </c>
      <c r="G19" s="38">
        <f t="shared" si="0"/>
        <v>20000</v>
      </c>
      <c r="H19" s="38">
        <f t="shared" si="0"/>
        <v>20000</v>
      </c>
      <c r="N19" s="13"/>
    </row>
    <row r="20" spans="1:14" ht="51">
      <c r="A20" s="25" t="s">
        <v>61</v>
      </c>
      <c r="B20" s="33">
        <v>791</v>
      </c>
      <c r="C20" s="29" t="s">
        <v>78</v>
      </c>
      <c r="D20" s="28"/>
      <c r="E20" s="37">
        <f>E21+E23</f>
        <v>0</v>
      </c>
      <c r="F20" s="37">
        <f>F21+F23</f>
        <v>217000</v>
      </c>
      <c r="G20" s="37">
        <f t="shared" si="0"/>
        <v>20000</v>
      </c>
      <c r="H20" s="37">
        <f t="shared" si="0"/>
        <v>20000</v>
      </c>
      <c r="N20" s="14"/>
    </row>
    <row r="21" spans="1:8" ht="38.25">
      <c r="A21" s="25" t="s">
        <v>62</v>
      </c>
      <c r="B21" s="33">
        <v>791</v>
      </c>
      <c r="C21" s="29" t="s">
        <v>79</v>
      </c>
      <c r="D21" s="28"/>
      <c r="E21" s="28"/>
      <c r="F21" s="37">
        <v>20000</v>
      </c>
      <c r="G21" s="37">
        <v>20000</v>
      </c>
      <c r="H21" s="37">
        <v>20000</v>
      </c>
    </row>
    <row r="22" spans="1:8" ht="25.5">
      <c r="A22" s="25" t="s">
        <v>43</v>
      </c>
      <c r="B22" s="33">
        <v>791</v>
      </c>
      <c r="C22" s="29" t="s">
        <v>79</v>
      </c>
      <c r="D22" s="28">
        <v>200</v>
      </c>
      <c r="E22" s="28"/>
      <c r="F22" s="37">
        <v>20000</v>
      </c>
      <c r="G22" s="37">
        <v>20000</v>
      </c>
      <c r="H22" s="37">
        <v>20000</v>
      </c>
    </row>
    <row r="23" spans="1:8" ht="51">
      <c r="A23" s="17" t="s">
        <v>100</v>
      </c>
      <c r="B23" s="33">
        <v>791</v>
      </c>
      <c r="C23" s="39" t="s">
        <v>101</v>
      </c>
      <c r="D23" s="4"/>
      <c r="E23" s="37">
        <f>E24</f>
        <v>0</v>
      </c>
      <c r="F23" s="37">
        <f>F24</f>
        <v>197000</v>
      </c>
      <c r="G23" s="37"/>
      <c r="H23" s="37"/>
    </row>
    <row r="24" spans="1:8" ht="25.5">
      <c r="A24" s="17" t="s">
        <v>43</v>
      </c>
      <c r="B24" s="33">
        <v>791</v>
      </c>
      <c r="C24" s="39" t="s">
        <v>101</v>
      </c>
      <c r="D24" s="4" t="s">
        <v>4</v>
      </c>
      <c r="E24" s="37"/>
      <c r="F24" s="37">
        <f>197000-10000+10000</f>
        <v>197000</v>
      </c>
      <c r="G24" s="37"/>
      <c r="H24" s="37"/>
    </row>
    <row r="25" spans="1:8" ht="51">
      <c r="A25" s="15" t="s">
        <v>28</v>
      </c>
      <c r="B25" s="18">
        <v>791</v>
      </c>
      <c r="C25" s="16" t="s">
        <v>29</v>
      </c>
      <c r="D25" s="18"/>
      <c r="E25" s="38">
        <f>E26+E34</f>
        <v>101015.16</v>
      </c>
      <c r="F25" s="38">
        <f>F26+F34</f>
        <v>3069867.04</v>
      </c>
      <c r="G25" s="38">
        <f>G26+G34</f>
        <v>2333300</v>
      </c>
      <c r="H25" s="38">
        <f>H26+H34</f>
        <v>2385500</v>
      </c>
    </row>
    <row r="26" spans="1:8" ht="38.25">
      <c r="A26" s="17" t="s">
        <v>30</v>
      </c>
      <c r="B26" s="33">
        <v>791</v>
      </c>
      <c r="C26" s="30" t="s">
        <v>44</v>
      </c>
      <c r="D26" s="4"/>
      <c r="E26" s="37">
        <f>E27+E32</f>
        <v>101015.16</v>
      </c>
      <c r="F26" s="37">
        <f>F27+F32</f>
        <v>1963644.04</v>
      </c>
      <c r="G26" s="37">
        <f>G27</f>
        <v>1575100</v>
      </c>
      <c r="H26" s="37">
        <f>H27</f>
        <v>1604800</v>
      </c>
    </row>
    <row r="27" spans="1:8" s="12" customFormat="1" ht="25.5">
      <c r="A27" s="17" t="s">
        <v>45</v>
      </c>
      <c r="B27" s="33">
        <v>791</v>
      </c>
      <c r="C27" s="30" t="s">
        <v>46</v>
      </c>
      <c r="D27" s="4"/>
      <c r="E27" s="37">
        <f>E28+E29+E30+E31</f>
        <v>99815.16</v>
      </c>
      <c r="F27" s="37">
        <f>F28+F29+F30+F31</f>
        <v>1962444.04</v>
      </c>
      <c r="G27" s="37">
        <f>G28+G29+G31</f>
        <v>1575100</v>
      </c>
      <c r="H27" s="37">
        <f>H28+H29+H31</f>
        <v>1604800</v>
      </c>
    </row>
    <row r="28" spans="1:8" s="12" customFormat="1" ht="63.75">
      <c r="A28" s="17" t="s">
        <v>6</v>
      </c>
      <c r="B28" s="33">
        <v>791</v>
      </c>
      <c r="C28" s="30" t="s">
        <v>46</v>
      </c>
      <c r="D28" s="4" t="s">
        <v>3</v>
      </c>
      <c r="E28" s="37">
        <v>148056.53</v>
      </c>
      <c r="F28" s="37">
        <f>952300+391377+148056.53</f>
        <v>1491733.53</v>
      </c>
      <c r="G28" s="37">
        <v>988600</v>
      </c>
      <c r="H28" s="37">
        <v>1017600</v>
      </c>
    </row>
    <row r="29" spans="1:8" s="12" customFormat="1" ht="25.5">
      <c r="A29" s="17" t="s">
        <v>43</v>
      </c>
      <c r="B29" s="33">
        <v>791</v>
      </c>
      <c r="C29" s="30" t="s">
        <v>46</v>
      </c>
      <c r="D29" s="4" t="s">
        <v>4</v>
      </c>
      <c r="E29" s="37">
        <v>-48241.37</v>
      </c>
      <c r="F29" s="37">
        <f>503300-18410-53821.62-48241.37</f>
        <v>382827.01</v>
      </c>
      <c r="G29" s="37">
        <v>504000</v>
      </c>
      <c r="H29" s="37">
        <v>504700</v>
      </c>
    </row>
    <row r="30" spans="1:8" s="12" customFormat="1" ht="12.75">
      <c r="A30" s="21" t="s">
        <v>103</v>
      </c>
      <c r="B30" s="33">
        <v>791</v>
      </c>
      <c r="C30" s="30" t="s">
        <v>46</v>
      </c>
      <c r="D30" s="4" t="s">
        <v>102</v>
      </c>
      <c r="E30" s="37"/>
      <c r="F30" s="37">
        <v>20000</v>
      </c>
      <c r="G30" s="37"/>
      <c r="H30" s="37"/>
    </row>
    <row r="31" spans="1:8" ht="12.75">
      <c r="A31" s="17" t="s">
        <v>7</v>
      </c>
      <c r="B31" s="33">
        <v>791</v>
      </c>
      <c r="C31" s="30" t="s">
        <v>46</v>
      </c>
      <c r="D31" s="4" t="s">
        <v>5</v>
      </c>
      <c r="E31" s="37"/>
      <c r="F31" s="37">
        <f>82500-14616.5</f>
        <v>67883.5</v>
      </c>
      <c r="G31" s="37">
        <v>82500</v>
      </c>
      <c r="H31" s="37">
        <v>82500</v>
      </c>
    </row>
    <row r="32" spans="1:8" ht="38.25">
      <c r="A32" s="17" t="s">
        <v>108</v>
      </c>
      <c r="B32" s="33">
        <v>791</v>
      </c>
      <c r="C32" s="39" t="s">
        <v>109</v>
      </c>
      <c r="D32" s="4"/>
      <c r="E32" s="40">
        <f>E33</f>
        <v>1200</v>
      </c>
      <c r="F32" s="40">
        <f>F33</f>
        <v>1200</v>
      </c>
      <c r="G32" s="37"/>
      <c r="H32" s="37"/>
    </row>
    <row r="33" spans="1:8" ht="25.5">
      <c r="A33" s="17" t="s">
        <v>43</v>
      </c>
      <c r="B33" s="33">
        <v>791</v>
      </c>
      <c r="C33" s="39" t="s">
        <v>109</v>
      </c>
      <c r="D33" s="4" t="s">
        <v>4</v>
      </c>
      <c r="E33" s="40">
        <v>1200</v>
      </c>
      <c r="F33" s="40">
        <v>1200</v>
      </c>
      <c r="G33" s="37"/>
      <c r="H33" s="37"/>
    </row>
    <row r="34" spans="1:8" ht="51">
      <c r="A34" s="26" t="s">
        <v>31</v>
      </c>
      <c r="B34" s="33">
        <v>791</v>
      </c>
      <c r="C34" s="30" t="s">
        <v>47</v>
      </c>
      <c r="D34" s="19"/>
      <c r="E34" s="37">
        <f aca="true" t="shared" si="1" ref="E34:H35">E35</f>
        <v>0</v>
      </c>
      <c r="F34" s="37">
        <f t="shared" si="1"/>
        <v>1106223</v>
      </c>
      <c r="G34" s="37">
        <f t="shared" si="1"/>
        <v>758200</v>
      </c>
      <c r="H34" s="37">
        <f t="shared" si="1"/>
        <v>780700</v>
      </c>
    </row>
    <row r="35" spans="1:8" ht="12.75">
      <c r="A35" s="17" t="s">
        <v>23</v>
      </c>
      <c r="B35" s="33">
        <v>791</v>
      </c>
      <c r="C35" s="30" t="s">
        <v>48</v>
      </c>
      <c r="D35" s="4"/>
      <c r="E35" s="37">
        <f t="shared" si="1"/>
        <v>0</v>
      </c>
      <c r="F35" s="37">
        <f t="shared" si="1"/>
        <v>1106223</v>
      </c>
      <c r="G35" s="37">
        <f t="shared" si="1"/>
        <v>758200</v>
      </c>
      <c r="H35" s="37">
        <f t="shared" si="1"/>
        <v>780700</v>
      </c>
    </row>
    <row r="36" spans="1:8" ht="63.75">
      <c r="A36" s="17" t="s">
        <v>6</v>
      </c>
      <c r="B36" s="33">
        <v>791</v>
      </c>
      <c r="C36" s="30" t="s">
        <v>48</v>
      </c>
      <c r="D36" s="4" t="s">
        <v>3</v>
      </c>
      <c r="E36" s="37"/>
      <c r="F36" s="37">
        <f>730500+375723</f>
        <v>1106223</v>
      </c>
      <c r="G36" s="37">
        <v>758200</v>
      </c>
      <c r="H36" s="37">
        <v>780700</v>
      </c>
    </row>
    <row r="37" spans="1:8" ht="38.25">
      <c r="A37" s="15" t="s">
        <v>69</v>
      </c>
      <c r="B37" s="18">
        <v>791</v>
      </c>
      <c r="C37" s="18">
        <v>1800000000</v>
      </c>
      <c r="D37" s="16"/>
      <c r="E37" s="38">
        <f>E38</f>
        <v>0</v>
      </c>
      <c r="F37" s="38">
        <f>F38</f>
        <v>41420</v>
      </c>
      <c r="G37" s="38">
        <f>G38</f>
        <v>45000</v>
      </c>
      <c r="H37" s="38">
        <f>H38</f>
        <v>45000</v>
      </c>
    </row>
    <row r="38" spans="1:8" ht="38.25">
      <c r="A38" s="17" t="s">
        <v>70</v>
      </c>
      <c r="B38" s="33">
        <v>791</v>
      </c>
      <c r="C38" s="19">
        <v>1800100000</v>
      </c>
      <c r="D38" s="4"/>
      <c r="E38" s="37">
        <f>E39+E41</f>
        <v>0</v>
      </c>
      <c r="F38" s="37">
        <f>F39+F41</f>
        <v>41420</v>
      </c>
      <c r="G38" s="37">
        <f>G39+G41</f>
        <v>45000</v>
      </c>
      <c r="H38" s="37">
        <f>H39+H41</f>
        <v>45000</v>
      </c>
    </row>
    <row r="39" spans="1:8" ht="12.75">
      <c r="A39" s="17" t="s">
        <v>41</v>
      </c>
      <c r="B39" s="33">
        <v>791</v>
      </c>
      <c r="C39" s="19">
        <v>1800145870</v>
      </c>
      <c r="D39" s="4"/>
      <c r="E39" s="37">
        <f>E40</f>
        <v>0</v>
      </c>
      <c r="F39" s="37">
        <f>F40</f>
        <v>41420</v>
      </c>
      <c r="G39" s="37">
        <f>G40</f>
        <v>45000</v>
      </c>
      <c r="H39" s="37">
        <f>H40</f>
        <v>45000</v>
      </c>
    </row>
    <row r="40" spans="1:8" ht="25.5">
      <c r="A40" s="21" t="s">
        <v>43</v>
      </c>
      <c r="B40" s="33">
        <v>791</v>
      </c>
      <c r="C40" s="19">
        <v>1800145870</v>
      </c>
      <c r="D40" s="4" t="s">
        <v>4</v>
      </c>
      <c r="E40" s="40"/>
      <c r="F40" s="37">
        <f>45000-3580</f>
        <v>41420</v>
      </c>
      <c r="G40" s="37">
        <v>45000</v>
      </c>
      <c r="H40" s="37">
        <v>45000</v>
      </c>
    </row>
    <row r="41" spans="1:8" ht="51" hidden="1">
      <c r="A41" s="21" t="s">
        <v>53</v>
      </c>
      <c r="B41" s="33">
        <v>791</v>
      </c>
      <c r="C41" s="19">
        <v>1800172010</v>
      </c>
      <c r="D41" s="4"/>
      <c r="E41" s="4"/>
      <c r="F41" s="37">
        <f>F42</f>
        <v>0</v>
      </c>
      <c r="G41" s="37">
        <f>G42</f>
        <v>0</v>
      </c>
      <c r="H41" s="37">
        <f>H42</f>
        <v>0</v>
      </c>
    </row>
    <row r="42" spans="1:8" ht="25.5" hidden="1">
      <c r="A42" s="21" t="s">
        <v>43</v>
      </c>
      <c r="B42" s="33">
        <v>791</v>
      </c>
      <c r="C42" s="19">
        <v>1800172010</v>
      </c>
      <c r="D42" s="4" t="s">
        <v>4</v>
      </c>
      <c r="E42" s="4"/>
      <c r="F42" s="37">
        <v>0</v>
      </c>
      <c r="G42" s="37">
        <v>0</v>
      </c>
      <c r="H42" s="37">
        <v>0</v>
      </c>
    </row>
    <row r="43" spans="1:8" ht="38.25">
      <c r="A43" s="15" t="s">
        <v>12</v>
      </c>
      <c r="B43" s="18">
        <v>791</v>
      </c>
      <c r="C43" s="16" t="s">
        <v>24</v>
      </c>
      <c r="D43" s="16"/>
      <c r="E43" s="38">
        <f aca="true" t="shared" si="2" ref="E43:H45">E44</f>
        <v>0</v>
      </c>
      <c r="F43" s="38">
        <f t="shared" si="2"/>
        <v>2000</v>
      </c>
      <c r="G43" s="38">
        <f t="shared" si="2"/>
        <v>20000</v>
      </c>
      <c r="H43" s="38">
        <f t="shared" si="2"/>
        <v>20000</v>
      </c>
    </row>
    <row r="44" spans="1:8" ht="25.5">
      <c r="A44" s="17" t="s">
        <v>49</v>
      </c>
      <c r="B44" s="33">
        <v>791</v>
      </c>
      <c r="C44" s="4" t="s">
        <v>50</v>
      </c>
      <c r="D44" s="4"/>
      <c r="E44" s="37">
        <f t="shared" si="2"/>
        <v>0</v>
      </c>
      <c r="F44" s="37">
        <f t="shared" si="2"/>
        <v>2000</v>
      </c>
      <c r="G44" s="37">
        <f t="shared" si="2"/>
        <v>20000</v>
      </c>
      <c r="H44" s="37">
        <f t="shared" si="2"/>
        <v>20000</v>
      </c>
    </row>
    <row r="45" spans="1:8" ht="38.25">
      <c r="A45" s="17" t="s">
        <v>51</v>
      </c>
      <c r="B45" s="33">
        <v>791</v>
      </c>
      <c r="C45" s="4" t="s">
        <v>52</v>
      </c>
      <c r="D45" s="4"/>
      <c r="E45" s="37">
        <f t="shared" si="2"/>
        <v>0</v>
      </c>
      <c r="F45" s="37">
        <f t="shared" si="2"/>
        <v>2000</v>
      </c>
      <c r="G45" s="37">
        <f t="shared" si="2"/>
        <v>20000</v>
      </c>
      <c r="H45" s="37">
        <f t="shared" si="2"/>
        <v>20000</v>
      </c>
    </row>
    <row r="46" spans="1:8" ht="12.75">
      <c r="A46" s="17" t="s">
        <v>11</v>
      </c>
      <c r="B46" s="33">
        <v>791</v>
      </c>
      <c r="C46" s="4" t="s">
        <v>80</v>
      </c>
      <c r="D46" s="4"/>
      <c r="E46" s="37">
        <f>E47+E48</f>
        <v>0</v>
      </c>
      <c r="F46" s="37">
        <f>F47+F48</f>
        <v>2000</v>
      </c>
      <c r="G46" s="37">
        <f>G48</f>
        <v>20000</v>
      </c>
      <c r="H46" s="37">
        <f>H48</f>
        <v>20000</v>
      </c>
    </row>
    <row r="47" spans="1:8" ht="51" customHeight="1">
      <c r="A47" s="17" t="s">
        <v>6</v>
      </c>
      <c r="B47" s="33">
        <v>791</v>
      </c>
      <c r="C47" s="4" t="s">
        <v>80</v>
      </c>
      <c r="D47" s="4" t="s">
        <v>3</v>
      </c>
      <c r="E47" s="40"/>
      <c r="F47" s="37">
        <v>-8000</v>
      </c>
      <c r="G47" s="37"/>
      <c r="H47" s="37"/>
    </row>
    <row r="48" spans="1:8" ht="25.5">
      <c r="A48" s="21" t="s">
        <v>43</v>
      </c>
      <c r="B48" s="33">
        <v>791</v>
      </c>
      <c r="C48" s="4" t="s">
        <v>80</v>
      </c>
      <c r="D48" s="4" t="s">
        <v>4</v>
      </c>
      <c r="E48" s="40"/>
      <c r="F48" s="37">
        <f>20000-10000</f>
        <v>10000</v>
      </c>
      <c r="G48" s="37">
        <v>20000</v>
      </c>
      <c r="H48" s="37">
        <v>20000</v>
      </c>
    </row>
    <row r="49" spans="1:8" ht="38.25">
      <c r="A49" s="15" t="s">
        <v>32</v>
      </c>
      <c r="B49" s="18">
        <v>791</v>
      </c>
      <c r="C49" s="16" t="s">
        <v>33</v>
      </c>
      <c r="D49" s="16"/>
      <c r="E49" s="38">
        <f aca="true" t="shared" si="3" ref="E49:F51">E50</f>
        <v>0</v>
      </c>
      <c r="F49" s="38">
        <f t="shared" si="3"/>
        <v>833910.81</v>
      </c>
      <c r="G49" s="38"/>
      <c r="H49" s="37"/>
    </row>
    <row r="50" spans="1:8" ht="51">
      <c r="A50" s="17" t="s">
        <v>34</v>
      </c>
      <c r="B50" s="33">
        <v>791</v>
      </c>
      <c r="C50" s="4" t="s">
        <v>35</v>
      </c>
      <c r="D50" s="4"/>
      <c r="E50" s="37">
        <f>E51+E53+E55</f>
        <v>0</v>
      </c>
      <c r="F50" s="37">
        <f>F51+F53+F55</f>
        <v>833910.81</v>
      </c>
      <c r="G50" s="37"/>
      <c r="H50" s="37"/>
    </row>
    <row r="51" spans="1:8" ht="12.75">
      <c r="A51" s="17" t="s">
        <v>36</v>
      </c>
      <c r="B51" s="33">
        <v>791</v>
      </c>
      <c r="C51" s="4" t="s">
        <v>37</v>
      </c>
      <c r="D51" s="4"/>
      <c r="E51" s="37">
        <f t="shared" si="3"/>
        <v>0</v>
      </c>
      <c r="F51" s="37">
        <f t="shared" si="3"/>
        <v>482624.25</v>
      </c>
      <c r="G51" s="37"/>
      <c r="H51" s="37"/>
    </row>
    <row r="52" spans="1:8" ht="25.5">
      <c r="A52" s="21" t="s">
        <v>43</v>
      </c>
      <c r="B52" s="33">
        <v>791</v>
      </c>
      <c r="C52" s="4" t="s">
        <v>37</v>
      </c>
      <c r="D52" s="4" t="s">
        <v>4</v>
      </c>
      <c r="E52" s="37"/>
      <c r="F52" s="37">
        <f>252300+170324.25+60000</f>
        <v>482624.25</v>
      </c>
      <c r="G52" s="37"/>
      <c r="H52" s="37"/>
    </row>
    <row r="53" spans="1:8" ht="66.75" customHeight="1">
      <c r="A53" s="17" t="s">
        <v>56</v>
      </c>
      <c r="B53" s="33">
        <v>791</v>
      </c>
      <c r="C53" s="4" t="s">
        <v>106</v>
      </c>
      <c r="D53" s="4"/>
      <c r="E53" s="37">
        <f>E54</f>
        <v>0</v>
      </c>
      <c r="F53" s="37">
        <f>F54</f>
        <v>117807.36</v>
      </c>
      <c r="G53" s="37"/>
      <c r="H53" s="37"/>
    </row>
    <row r="54" spans="1:8" ht="25.5">
      <c r="A54" s="21" t="s">
        <v>43</v>
      </c>
      <c r="B54" s="33">
        <v>791</v>
      </c>
      <c r="C54" s="4" t="s">
        <v>106</v>
      </c>
      <c r="D54" s="4" t="s">
        <v>4</v>
      </c>
      <c r="E54" s="37"/>
      <c r="F54" s="37">
        <v>117807.36</v>
      </c>
      <c r="G54" s="37"/>
      <c r="H54" s="37"/>
    </row>
    <row r="55" spans="1:8" ht="38.25">
      <c r="A55" s="21" t="s">
        <v>104</v>
      </c>
      <c r="B55" s="33">
        <v>791</v>
      </c>
      <c r="C55" s="4" t="s">
        <v>105</v>
      </c>
      <c r="D55" s="4"/>
      <c r="E55" s="37">
        <f>E56</f>
        <v>0</v>
      </c>
      <c r="F55" s="37">
        <f>F56</f>
        <v>233479.2</v>
      </c>
      <c r="G55" s="37"/>
      <c r="H55" s="37"/>
    </row>
    <row r="56" spans="1:8" ht="25.5">
      <c r="A56" s="21" t="s">
        <v>43</v>
      </c>
      <c r="B56" s="33">
        <v>791</v>
      </c>
      <c r="C56" s="4" t="s">
        <v>105</v>
      </c>
      <c r="D56" s="4" t="s">
        <v>4</v>
      </c>
      <c r="E56" s="37"/>
      <c r="F56" s="37">
        <v>233479.2</v>
      </c>
      <c r="G56" s="37"/>
      <c r="H56" s="37"/>
    </row>
    <row r="57" spans="1:8" ht="51">
      <c r="A57" s="24" t="s">
        <v>63</v>
      </c>
      <c r="B57" s="18">
        <v>791</v>
      </c>
      <c r="C57" s="16" t="s">
        <v>66</v>
      </c>
      <c r="D57" s="16"/>
      <c r="E57" s="38">
        <f aca="true" t="shared" si="4" ref="E57:F59">E58</f>
        <v>0</v>
      </c>
      <c r="F57" s="38">
        <f t="shared" si="4"/>
        <v>3003.6</v>
      </c>
      <c r="G57" s="37">
        <f aca="true" t="shared" si="5" ref="G57:H59">G58</f>
        <v>0</v>
      </c>
      <c r="H57" s="37">
        <f t="shared" si="5"/>
        <v>0</v>
      </c>
    </row>
    <row r="58" spans="1:8" ht="25.5">
      <c r="A58" s="21" t="s">
        <v>64</v>
      </c>
      <c r="B58" s="33">
        <v>791</v>
      </c>
      <c r="C58" s="4" t="s">
        <v>67</v>
      </c>
      <c r="D58" s="4"/>
      <c r="E58" s="37">
        <f t="shared" si="4"/>
        <v>0</v>
      </c>
      <c r="F58" s="37">
        <f t="shared" si="4"/>
        <v>3003.6</v>
      </c>
      <c r="G58" s="37">
        <f t="shared" si="5"/>
        <v>0</v>
      </c>
      <c r="H58" s="37">
        <f t="shared" si="5"/>
        <v>0</v>
      </c>
    </row>
    <row r="59" spans="1:8" ht="12.75">
      <c r="A59" s="21" t="s">
        <v>65</v>
      </c>
      <c r="B59" s="33">
        <v>791</v>
      </c>
      <c r="C59" s="4" t="s">
        <v>68</v>
      </c>
      <c r="D59" s="4"/>
      <c r="E59" s="37">
        <f t="shared" si="4"/>
        <v>0</v>
      </c>
      <c r="F59" s="37">
        <f t="shared" si="4"/>
        <v>3003.6</v>
      </c>
      <c r="G59" s="37">
        <f t="shared" si="5"/>
        <v>0</v>
      </c>
      <c r="H59" s="37">
        <f t="shared" si="5"/>
        <v>0</v>
      </c>
    </row>
    <row r="60" spans="1:8" ht="25.5">
      <c r="A60" s="21" t="s">
        <v>43</v>
      </c>
      <c r="B60" s="33">
        <v>791</v>
      </c>
      <c r="C60" s="4" t="s">
        <v>68</v>
      </c>
      <c r="D60" s="4" t="s">
        <v>4</v>
      </c>
      <c r="E60" s="37"/>
      <c r="F60" s="37">
        <v>3003.6</v>
      </c>
      <c r="G60" s="37">
        <v>0</v>
      </c>
      <c r="H60" s="37">
        <v>0</v>
      </c>
    </row>
    <row r="61" spans="1:8" ht="51">
      <c r="A61" s="15" t="s">
        <v>38</v>
      </c>
      <c r="B61" s="18">
        <v>791</v>
      </c>
      <c r="C61" s="18">
        <v>2400000000</v>
      </c>
      <c r="D61" s="18"/>
      <c r="E61" s="38">
        <f>E62+E69+E72</f>
        <v>133276.7</v>
      </c>
      <c r="F61" s="38">
        <f>F62+F69+F72</f>
        <v>1576648.38</v>
      </c>
      <c r="G61" s="38">
        <f>G62+G69+G72</f>
        <v>1530500</v>
      </c>
      <c r="H61" s="38">
        <f>H62+H69+H72</f>
        <v>1529800</v>
      </c>
    </row>
    <row r="62" spans="1:8" ht="25.5">
      <c r="A62" s="26" t="s">
        <v>39</v>
      </c>
      <c r="B62" s="33">
        <v>791</v>
      </c>
      <c r="C62" s="19">
        <v>2400100000</v>
      </c>
      <c r="D62" s="19"/>
      <c r="E62" s="37">
        <f>E63+E65+E67</f>
        <v>44114.7</v>
      </c>
      <c r="F62" s="37">
        <f>F63+F65+F67</f>
        <v>713008.64</v>
      </c>
      <c r="G62" s="37">
        <f>G63+G67</f>
        <v>1386500</v>
      </c>
      <c r="H62" s="37">
        <f>H63+H67</f>
        <v>1381800</v>
      </c>
    </row>
    <row r="63" spans="1:8" ht="25.5">
      <c r="A63" s="26" t="s">
        <v>40</v>
      </c>
      <c r="B63" s="33">
        <v>791</v>
      </c>
      <c r="C63" s="19">
        <v>2400106050</v>
      </c>
      <c r="D63" s="19"/>
      <c r="E63" s="37">
        <f>E64</f>
        <v>5054.7</v>
      </c>
      <c r="F63" s="37">
        <f>F64</f>
        <v>94367.99999999999</v>
      </c>
      <c r="G63" s="37">
        <f>G64</f>
        <v>886500</v>
      </c>
      <c r="H63" s="37">
        <f>H64</f>
        <v>881800</v>
      </c>
    </row>
    <row r="64" spans="1:8" ht="25.5">
      <c r="A64" s="21" t="s">
        <v>43</v>
      </c>
      <c r="B64" s="33">
        <v>791</v>
      </c>
      <c r="C64" s="19">
        <v>2400106050</v>
      </c>
      <c r="D64" s="4" t="s">
        <v>4</v>
      </c>
      <c r="E64" s="37">
        <v>5054.7</v>
      </c>
      <c r="F64" s="37">
        <f>891100-57494.14-10000-4656.24-766955+10000+14616.5+12702.18+5054.7</f>
        <v>94367.99999999999</v>
      </c>
      <c r="G64" s="37">
        <v>886500</v>
      </c>
      <c r="H64" s="37">
        <v>881800</v>
      </c>
    </row>
    <row r="65" spans="1:8" ht="18" customHeight="1">
      <c r="A65" s="21" t="s">
        <v>98</v>
      </c>
      <c r="B65" s="33">
        <v>791</v>
      </c>
      <c r="C65" s="4" t="s">
        <v>99</v>
      </c>
      <c r="D65" s="4"/>
      <c r="E65" s="37">
        <f>E66</f>
        <v>39060</v>
      </c>
      <c r="F65" s="37">
        <f>F66</f>
        <v>119230</v>
      </c>
      <c r="G65" s="37"/>
      <c r="H65" s="37"/>
    </row>
    <row r="66" spans="1:8" ht="18.75" customHeight="1">
      <c r="A66" s="21" t="s">
        <v>7</v>
      </c>
      <c r="B66" s="33">
        <v>791</v>
      </c>
      <c r="C66" s="4" t="s">
        <v>99</v>
      </c>
      <c r="D66" s="4" t="s">
        <v>4</v>
      </c>
      <c r="E66" s="37">
        <v>39060</v>
      </c>
      <c r="F66" s="37">
        <f>39060+19530+21580+39060</f>
        <v>119230</v>
      </c>
      <c r="G66" s="37"/>
      <c r="H66" s="37"/>
    </row>
    <row r="67" spans="1:8" ht="65.25" customHeight="1">
      <c r="A67" s="17" t="s">
        <v>56</v>
      </c>
      <c r="B67" s="33">
        <v>791</v>
      </c>
      <c r="C67" s="28">
        <v>2400174040</v>
      </c>
      <c r="D67" s="4"/>
      <c r="E67" s="37">
        <f>E68</f>
        <v>0</v>
      </c>
      <c r="F67" s="37">
        <f>F68</f>
        <v>499410.64</v>
      </c>
      <c r="G67" s="37">
        <v>500000</v>
      </c>
      <c r="H67" s="37">
        <v>500000</v>
      </c>
    </row>
    <row r="68" spans="1:8" ht="25.5">
      <c r="A68" s="26" t="s">
        <v>43</v>
      </c>
      <c r="B68" s="33">
        <v>791</v>
      </c>
      <c r="C68" s="28">
        <v>2400174040</v>
      </c>
      <c r="D68" s="4" t="s">
        <v>4</v>
      </c>
      <c r="E68" s="37"/>
      <c r="F68" s="37">
        <f>700000-50000+50000-200589.36</f>
        <v>499410.64</v>
      </c>
      <c r="G68" s="37">
        <v>0</v>
      </c>
      <c r="H68" s="37">
        <v>0</v>
      </c>
    </row>
    <row r="69" spans="1:8" ht="25.5">
      <c r="A69" s="26" t="s">
        <v>57</v>
      </c>
      <c r="B69" s="33">
        <v>791</v>
      </c>
      <c r="C69" s="28">
        <v>2400200000</v>
      </c>
      <c r="D69" s="4"/>
      <c r="E69" s="37">
        <f>E70+E76</f>
        <v>89162</v>
      </c>
      <c r="F69" s="37">
        <f>F70+F76</f>
        <v>863639.74</v>
      </c>
      <c r="G69" s="37">
        <f>G70</f>
        <v>144000</v>
      </c>
      <c r="H69" s="37">
        <f>H70</f>
        <v>148000</v>
      </c>
    </row>
    <row r="70" spans="1:8" ht="25.5">
      <c r="A70" s="17" t="s">
        <v>40</v>
      </c>
      <c r="B70" s="33">
        <v>791</v>
      </c>
      <c r="C70" s="19">
        <v>2400206050</v>
      </c>
      <c r="D70" s="4"/>
      <c r="E70" s="37">
        <f>E71+E75</f>
        <v>89162</v>
      </c>
      <c r="F70" s="37">
        <f>F71+F75</f>
        <v>780857.74</v>
      </c>
      <c r="G70" s="37">
        <f>G71</f>
        <v>144000</v>
      </c>
      <c r="H70" s="37">
        <f>H71</f>
        <v>148000</v>
      </c>
    </row>
    <row r="71" spans="1:8" ht="25.5">
      <c r="A71" s="21" t="s">
        <v>43</v>
      </c>
      <c r="B71" s="33">
        <v>791</v>
      </c>
      <c r="C71" s="19">
        <v>2400206050</v>
      </c>
      <c r="D71" s="4" t="s">
        <v>4</v>
      </c>
      <c r="E71" s="37">
        <v>89162</v>
      </c>
      <c r="F71" s="37">
        <f>140100+246431.68+3984.87+59000+60000+2297.82+89162</f>
        <v>600976.37</v>
      </c>
      <c r="G71" s="37">
        <v>144000</v>
      </c>
      <c r="H71" s="37">
        <v>148000</v>
      </c>
    </row>
    <row r="72" spans="1:8" ht="25.5" hidden="1">
      <c r="A72" s="17" t="s">
        <v>71</v>
      </c>
      <c r="B72" s="33">
        <v>791</v>
      </c>
      <c r="C72" s="19">
        <v>2400300000</v>
      </c>
      <c r="D72" s="4"/>
      <c r="E72" s="4"/>
      <c r="F72" s="37">
        <f aca="true" t="shared" si="6" ref="F72:H73">F73</f>
        <v>0</v>
      </c>
      <c r="G72" s="37">
        <f t="shared" si="6"/>
        <v>0</v>
      </c>
      <c r="H72" s="37">
        <f t="shared" si="6"/>
        <v>0</v>
      </c>
    </row>
    <row r="73" spans="1:8" ht="12.75" hidden="1">
      <c r="A73" s="17" t="s">
        <v>72</v>
      </c>
      <c r="B73" s="33">
        <v>791</v>
      </c>
      <c r="C73" s="19">
        <v>2400306400</v>
      </c>
      <c r="D73" s="4"/>
      <c r="E73" s="4"/>
      <c r="F73" s="37">
        <f t="shared" si="6"/>
        <v>0</v>
      </c>
      <c r="G73" s="37">
        <f t="shared" si="6"/>
        <v>0</v>
      </c>
      <c r="H73" s="37">
        <f t="shared" si="6"/>
        <v>0</v>
      </c>
    </row>
    <row r="74" spans="1:8" ht="25.5" hidden="1">
      <c r="A74" s="21" t="s">
        <v>43</v>
      </c>
      <c r="B74" s="33">
        <v>791</v>
      </c>
      <c r="C74" s="19">
        <v>2400306400</v>
      </c>
      <c r="D74" s="4" t="s">
        <v>4</v>
      </c>
      <c r="E74" s="4"/>
      <c r="F74" s="37">
        <v>0</v>
      </c>
      <c r="G74" s="37">
        <v>0</v>
      </c>
      <c r="H74" s="37">
        <v>0</v>
      </c>
    </row>
    <row r="75" spans="1:8" ht="21" customHeight="1">
      <c r="A75" s="17" t="s">
        <v>7</v>
      </c>
      <c r="B75" s="33">
        <v>791</v>
      </c>
      <c r="C75" s="19">
        <v>2400206050</v>
      </c>
      <c r="D75" s="4" t="s">
        <v>5</v>
      </c>
      <c r="E75" s="37"/>
      <c r="F75" s="37">
        <f>173671.37+6210</f>
        <v>179881.37</v>
      </c>
      <c r="G75" s="37"/>
      <c r="H75" s="37"/>
    </row>
    <row r="76" spans="1:8" ht="21" customHeight="1">
      <c r="A76" s="17" t="s">
        <v>56</v>
      </c>
      <c r="B76" s="33">
        <v>791</v>
      </c>
      <c r="C76" s="19">
        <v>2400274040</v>
      </c>
      <c r="D76" s="4"/>
      <c r="E76" s="37">
        <f>E77</f>
        <v>0</v>
      </c>
      <c r="F76" s="37">
        <f>F77</f>
        <v>82782</v>
      </c>
      <c r="G76" s="37"/>
      <c r="H76" s="37"/>
    </row>
    <row r="77" spans="1:8" ht="21" customHeight="1">
      <c r="A77" s="26" t="s">
        <v>43</v>
      </c>
      <c r="B77" s="33">
        <v>791</v>
      </c>
      <c r="C77" s="19">
        <v>2400274040</v>
      </c>
      <c r="D77" s="4" t="s">
        <v>4</v>
      </c>
      <c r="E77" s="37"/>
      <c r="F77" s="37">
        <v>82782</v>
      </c>
      <c r="G77" s="37"/>
      <c r="H77" s="37"/>
    </row>
    <row r="78" spans="1:8" ht="51">
      <c r="A78" s="24" t="s">
        <v>73</v>
      </c>
      <c r="B78" s="18">
        <v>791</v>
      </c>
      <c r="C78" s="16" t="s">
        <v>81</v>
      </c>
      <c r="D78" s="16"/>
      <c r="E78" s="38">
        <f aca="true" t="shared" si="7" ref="E78:F80">E79</f>
        <v>-51321.62</v>
      </c>
      <c r="F78" s="38">
        <f t="shared" si="7"/>
        <v>84420</v>
      </c>
      <c r="G78" s="38">
        <f aca="true" t="shared" si="8" ref="G78:H80">G79</f>
        <v>96000</v>
      </c>
      <c r="H78" s="38">
        <f t="shared" si="8"/>
        <v>96000</v>
      </c>
    </row>
    <row r="79" spans="1:8" ht="25.5">
      <c r="A79" s="21" t="s">
        <v>74</v>
      </c>
      <c r="B79" s="33">
        <v>791</v>
      </c>
      <c r="C79" s="4" t="s">
        <v>82</v>
      </c>
      <c r="D79" s="4"/>
      <c r="E79" s="37">
        <f t="shared" si="7"/>
        <v>-51321.62</v>
      </c>
      <c r="F79" s="37">
        <f t="shared" si="7"/>
        <v>84420</v>
      </c>
      <c r="G79" s="37">
        <f t="shared" si="8"/>
        <v>96000</v>
      </c>
      <c r="H79" s="37">
        <f t="shared" si="8"/>
        <v>96000</v>
      </c>
    </row>
    <row r="80" spans="1:8" ht="25.5">
      <c r="A80" s="21" t="s">
        <v>75</v>
      </c>
      <c r="B80" s="34">
        <v>791</v>
      </c>
      <c r="C80" s="4" t="s">
        <v>83</v>
      </c>
      <c r="D80" s="4"/>
      <c r="E80" s="37">
        <f t="shared" si="7"/>
        <v>-51321.62</v>
      </c>
      <c r="F80" s="37">
        <f t="shared" si="7"/>
        <v>84420</v>
      </c>
      <c r="G80" s="37">
        <f t="shared" si="8"/>
        <v>96000</v>
      </c>
      <c r="H80" s="37">
        <f t="shared" si="8"/>
        <v>96000</v>
      </c>
    </row>
    <row r="81" spans="1:8" ht="25.5">
      <c r="A81" s="21" t="s">
        <v>43</v>
      </c>
      <c r="B81" s="34">
        <v>791</v>
      </c>
      <c r="C81" s="4" t="s">
        <v>83</v>
      </c>
      <c r="D81" s="4" t="s">
        <v>4</v>
      </c>
      <c r="E81" s="37">
        <v>-51321.62</v>
      </c>
      <c r="F81" s="37">
        <f>96000+70920-16178.38-15000-51321.62</f>
        <v>84420</v>
      </c>
      <c r="G81" s="37">
        <v>96000</v>
      </c>
      <c r="H81" s="37">
        <v>96000</v>
      </c>
    </row>
    <row r="82" spans="1:8" ht="12.75">
      <c r="A82" s="15" t="s">
        <v>10</v>
      </c>
      <c r="B82" s="18">
        <v>791</v>
      </c>
      <c r="C82" s="16" t="s">
        <v>27</v>
      </c>
      <c r="D82" s="16"/>
      <c r="E82" s="38">
        <f>E83+E90+E85+E87+E92</f>
        <v>1779.76</v>
      </c>
      <c r="F82" s="38">
        <f>F83+F90+F85+F87+F92</f>
        <v>201901.32</v>
      </c>
      <c r="G82" s="38">
        <f>G83+G90+G85+G87+G92</f>
        <v>283300</v>
      </c>
      <c r="H82" s="38">
        <f>H83+H90+H85+H87+H92</f>
        <v>385100</v>
      </c>
    </row>
    <row r="83" spans="1:8" ht="25.5" hidden="1">
      <c r="A83" s="17" t="s">
        <v>76</v>
      </c>
      <c r="B83" s="33">
        <v>791</v>
      </c>
      <c r="C83" s="4" t="s">
        <v>84</v>
      </c>
      <c r="D83" s="4"/>
      <c r="E83" s="4"/>
      <c r="F83" s="37">
        <f>F84</f>
        <v>0</v>
      </c>
      <c r="G83" s="37"/>
      <c r="H83" s="37"/>
    </row>
    <row r="84" spans="1:8" ht="25.5" hidden="1">
      <c r="A84" s="17" t="s">
        <v>43</v>
      </c>
      <c r="B84" s="33">
        <v>791</v>
      </c>
      <c r="C84" s="4" t="s">
        <v>84</v>
      </c>
      <c r="D84" s="4" t="s">
        <v>4</v>
      </c>
      <c r="E84" s="4"/>
      <c r="F84" s="37">
        <v>0</v>
      </c>
      <c r="G84" s="37"/>
      <c r="H84" s="37"/>
    </row>
    <row r="85" spans="1:8" ht="12.75">
      <c r="A85" s="17" t="s">
        <v>8</v>
      </c>
      <c r="B85" s="33">
        <v>791</v>
      </c>
      <c r="C85" s="30" t="s">
        <v>25</v>
      </c>
      <c r="D85" s="4"/>
      <c r="E85" s="4"/>
      <c r="F85" s="37">
        <f>F86</f>
        <v>20000</v>
      </c>
      <c r="G85" s="37">
        <f>G86</f>
        <v>20000</v>
      </c>
      <c r="H85" s="37">
        <f>H86</f>
        <v>20000</v>
      </c>
    </row>
    <row r="86" spans="1:8" ht="12.75">
      <c r="A86" s="17" t="s">
        <v>7</v>
      </c>
      <c r="B86" s="33">
        <v>791</v>
      </c>
      <c r="C86" s="30" t="s">
        <v>25</v>
      </c>
      <c r="D86" s="4" t="s">
        <v>5</v>
      </c>
      <c r="E86" s="4"/>
      <c r="F86" s="37">
        <v>20000</v>
      </c>
      <c r="G86" s="37">
        <v>20000</v>
      </c>
      <c r="H86" s="37">
        <v>20000</v>
      </c>
    </row>
    <row r="87" spans="1:8" ht="25.5">
      <c r="A87" s="21" t="s">
        <v>54</v>
      </c>
      <c r="B87" s="33">
        <v>791</v>
      </c>
      <c r="C87" s="4" t="s">
        <v>42</v>
      </c>
      <c r="D87" s="4"/>
      <c r="E87" s="37">
        <f>E88+E89</f>
        <v>0</v>
      </c>
      <c r="F87" s="37">
        <f>F88+F89</f>
        <v>81421.56</v>
      </c>
      <c r="G87" s="37">
        <f>G88+G89</f>
        <v>74500</v>
      </c>
      <c r="H87" s="37">
        <f>H88+H89</f>
        <v>76900</v>
      </c>
    </row>
    <row r="88" spans="1:8" ht="63.75">
      <c r="A88" s="21" t="s">
        <v>6</v>
      </c>
      <c r="B88" s="33">
        <v>791</v>
      </c>
      <c r="C88" s="4" t="s">
        <v>42</v>
      </c>
      <c r="D88" s="4" t="s">
        <v>3</v>
      </c>
      <c r="E88" s="37"/>
      <c r="F88" s="37">
        <f>73100+7321.56</f>
        <v>80421.56</v>
      </c>
      <c r="G88" s="37">
        <v>73500</v>
      </c>
      <c r="H88" s="37">
        <v>75900</v>
      </c>
    </row>
    <row r="89" spans="1:8" ht="25.5">
      <c r="A89" s="21" t="s">
        <v>43</v>
      </c>
      <c r="B89" s="33">
        <v>791</v>
      </c>
      <c r="C89" s="4" t="s">
        <v>42</v>
      </c>
      <c r="D89" s="4" t="s">
        <v>4</v>
      </c>
      <c r="E89" s="4"/>
      <c r="F89" s="37">
        <v>1000</v>
      </c>
      <c r="G89" s="37">
        <v>1000</v>
      </c>
      <c r="H89" s="37">
        <v>1000</v>
      </c>
    </row>
    <row r="90" spans="1:8" ht="12.75">
      <c r="A90" s="21" t="s">
        <v>90</v>
      </c>
      <c r="B90" s="33">
        <v>791</v>
      </c>
      <c r="C90" s="19">
        <v>9999974000</v>
      </c>
      <c r="D90" s="4"/>
      <c r="E90" s="37">
        <f>E91</f>
        <v>1779.76</v>
      </c>
      <c r="F90" s="37">
        <f>F91</f>
        <v>100479.76</v>
      </c>
      <c r="G90" s="37">
        <f>G91</f>
        <v>95000</v>
      </c>
      <c r="H90" s="37">
        <f>H91</f>
        <v>93000</v>
      </c>
    </row>
    <row r="91" spans="1:8" ht="12.75">
      <c r="A91" s="21" t="s">
        <v>58</v>
      </c>
      <c r="B91" s="33">
        <v>791</v>
      </c>
      <c r="C91" s="19">
        <v>9999974000</v>
      </c>
      <c r="D91" s="4" t="s">
        <v>59</v>
      </c>
      <c r="E91" s="37">
        <v>1779.76</v>
      </c>
      <c r="F91" s="37">
        <f>97700+1000+1779.76</f>
        <v>100479.76</v>
      </c>
      <c r="G91" s="37">
        <v>95000</v>
      </c>
      <c r="H91" s="37">
        <v>93000</v>
      </c>
    </row>
    <row r="92" spans="1:8" ht="12.75">
      <c r="A92" s="17" t="s">
        <v>15</v>
      </c>
      <c r="B92" s="33">
        <v>791</v>
      </c>
      <c r="C92" s="4" t="s">
        <v>26</v>
      </c>
      <c r="D92" s="4"/>
      <c r="E92" s="4"/>
      <c r="F92" s="37"/>
      <c r="G92" s="37">
        <f>G93</f>
        <v>93800</v>
      </c>
      <c r="H92" s="37">
        <f>H93</f>
        <v>195200</v>
      </c>
    </row>
    <row r="93" spans="1:8" ht="12.75">
      <c r="A93" s="23" t="s">
        <v>16</v>
      </c>
      <c r="B93" s="33">
        <v>791</v>
      </c>
      <c r="C93" s="4" t="s">
        <v>26</v>
      </c>
      <c r="D93" s="22" t="s">
        <v>17</v>
      </c>
      <c r="E93" s="22"/>
      <c r="F93" s="37"/>
      <c r="G93" s="37">
        <v>93800</v>
      </c>
      <c r="H93" s="37">
        <v>195200</v>
      </c>
    </row>
    <row r="97" ht="12.75">
      <c r="A97" s="35" t="s">
        <v>89</v>
      </c>
    </row>
  </sheetData>
  <sheetProtection/>
  <mergeCells count="10">
    <mergeCell ref="D10:H10"/>
    <mergeCell ref="A14:A16"/>
    <mergeCell ref="B14:B16"/>
    <mergeCell ref="C14:C16"/>
    <mergeCell ref="D14:D16"/>
    <mergeCell ref="E14:H14"/>
    <mergeCell ref="E15:F15"/>
    <mergeCell ref="G15:G16"/>
    <mergeCell ref="H15:H16"/>
    <mergeCell ref="A12:H12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  <ignoredErrors>
    <ignoredError sqref="E18:H18 F36:H38 E65:F65 F52 E50:F50 F40 E38 E67:F67 F64 F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2014-11-27T06:16:50Z</cp:lastPrinted>
  <dcterms:created xsi:type="dcterms:W3CDTF">2008-10-28T10:40:13Z</dcterms:created>
  <dcterms:modified xsi:type="dcterms:W3CDTF">2020-12-06T08:54:13Z</dcterms:modified>
  <cp:category/>
  <cp:version/>
  <cp:contentType/>
  <cp:contentStatus/>
</cp:coreProperties>
</file>